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РИЕМ 2015\ПРИКАЗЫ +ПРОТОКОЛЫ 2015\"/>
    </mc:Choice>
  </mc:AlternateContent>
  <bookViews>
    <workbookView xWindow="480" yWindow="120" windowWidth="15135" windowHeight="12615" tabRatio="757"/>
  </bookViews>
  <sheets>
    <sheet name="ЗАОЧКА" sheetId="8" r:id="rId1"/>
  </sheets>
  <definedNames>
    <definedName name="_xlnm.Print_Area" localSheetId="0">ЗАОЧКА!$A$1:$AM$52</definedName>
  </definedNames>
  <calcPr calcId="152511"/>
</workbook>
</file>

<file path=xl/calcChain.xml><?xml version="1.0" encoding="utf-8"?>
<calcChain xmlns="http://schemas.openxmlformats.org/spreadsheetml/2006/main">
  <c r="AM30" i="8" l="1"/>
  <c r="AM28" i="8"/>
  <c r="Z51" i="8" l="1"/>
  <c r="AC16" i="8"/>
  <c r="Z47" i="8" s="1"/>
  <c r="Z50" i="8"/>
  <c r="W45" i="8"/>
  <c r="X45" i="8"/>
  <c r="Y45" i="8"/>
  <c r="Z45" i="8"/>
  <c r="AA45" i="8"/>
  <c r="AB45" i="8"/>
  <c r="AD45" i="8"/>
  <c r="AE45" i="8"/>
  <c r="Q57" i="8"/>
  <c r="S16" i="8"/>
  <c r="S45" i="8" s="1"/>
  <c r="P34" i="8"/>
  <c r="P32" i="8"/>
  <c r="P28" i="8"/>
  <c r="P24" i="8"/>
  <c r="P18" i="8"/>
  <c r="P11" i="8"/>
  <c r="P15" i="8"/>
  <c r="Q9" i="8"/>
  <c r="P9" i="8" s="1"/>
  <c r="Q10" i="8"/>
  <c r="P10" i="8" s="1"/>
  <c r="Q11" i="8"/>
  <c r="Q12" i="8"/>
  <c r="P12" i="8" s="1"/>
  <c r="Q13" i="8"/>
  <c r="P13" i="8" s="1"/>
  <c r="Q14" i="8"/>
  <c r="P14" i="8" s="1"/>
  <c r="Q15" i="8"/>
  <c r="Q8" i="8"/>
  <c r="P8" i="8" s="1"/>
  <c r="P30" i="8"/>
  <c r="P20" i="8"/>
  <c r="Z52" i="8" l="1"/>
  <c r="AM34" i="8"/>
  <c r="AM24" i="8" l="1"/>
  <c r="AM20" i="8" l="1"/>
  <c r="AM18" i="8" l="1"/>
  <c r="AM16" i="8" l="1"/>
  <c r="AD16" i="8"/>
  <c r="AE16" i="8"/>
  <c r="Y16" i="8"/>
  <c r="Z16" i="8"/>
  <c r="AH16" i="8"/>
  <c r="AM14" i="8"/>
  <c r="AM13" i="8"/>
  <c r="AM12" i="8"/>
  <c r="AM11" i="8"/>
  <c r="AM9" i="8"/>
  <c r="AM8" i="8"/>
  <c r="J45" i="8" l="1"/>
  <c r="D46" i="8" s="1"/>
  <c r="N16" i="8" l="1"/>
  <c r="O16" i="8"/>
  <c r="R24" i="8" l="1"/>
  <c r="U24" i="8"/>
  <c r="V24" i="8"/>
  <c r="R16" i="8"/>
  <c r="U16" i="8"/>
  <c r="V16" i="8"/>
  <c r="V45" i="8" s="1"/>
  <c r="W16" i="8"/>
  <c r="R45" i="8" l="1"/>
  <c r="O46" i="8" s="1"/>
  <c r="U45" i="8"/>
  <c r="U46" i="8" s="1"/>
  <c r="T16" i="8"/>
  <c r="T45" i="8" s="1"/>
  <c r="Q16" i="8"/>
  <c r="Q45" i="8" s="1"/>
  <c r="P45" i="8" s="1"/>
  <c r="M24" i="8"/>
  <c r="I16" i="8"/>
  <c r="M16" i="8"/>
  <c r="P16" i="8" l="1"/>
  <c r="M45" i="8"/>
  <c r="AI16" i="8"/>
  <c r="AJ16" i="8"/>
  <c r="H16" i="8"/>
  <c r="AF24" i="8"/>
  <c r="AH24" i="8"/>
  <c r="AI24" i="8"/>
  <c r="AJ24" i="8"/>
  <c r="E16" i="8"/>
  <c r="F16" i="8"/>
  <c r="G16" i="8"/>
  <c r="AI45" i="8" l="1"/>
  <c r="AH45" i="8"/>
  <c r="AJ45" i="8"/>
  <c r="AF45" i="8"/>
  <c r="D16" i="8"/>
  <c r="E24" i="8"/>
  <c r="E45" i="8" s="1"/>
  <c r="F24" i="8"/>
  <c r="F45" i="8" s="1"/>
  <c r="G24" i="8"/>
  <c r="G45" i="8" s="1"/>
  <c r="H24" i="8"/>
  <c r="I24" i="8"/>
  <c r="I45" i="8" s="1"/>
  <c r="D24" i="8"/>
  <c r="D45" i="8" l="1"/>
  <c r="H45" i="8"/>
</calcChain>
</file>

<file path=xl/sharedStrings.xml><?xml version="1.0" encoding="utf-8"?>
<sst xmlns="http://schemas.openxmlformats.org/spreadsheetml/2006/main" count="87" uniqueCount="60">
  <si>
    <t>Социальная работа</t>
  </si>
  <si>
    <t>Сервис</t>
  </si>
  <si>
    <t>Управление персоналом</t>
  </si>
  <si>
    <t xml:space="preserve">итого </t>
  </si>
  <si>
    <t>Дошкольное образование</t>
  </si>
  <si>
    <t xml:space="preserve">Математика </t>
  </si>
  <si>
    <t xml:space="preserve">Технология </t>
  </si>
  <si>
    <t xml:space="preserve">Начальное образование </t>
  </si>
  <si>
    <t>Физическая культура</t>
  </si>
  <si>
    <t>Психология образования</t>
  </si>
  <si>
    <t>Декоративно-прикладное искусство и дизайн</t>
  </si>
  <si>
    <t>Специальное (дефектологическое) образование</t>
  </si>
  <si>
    <t>Сервис и эксплуатация автомобильного транспорта</t>
  </si>
  <si>
    <t>Теология</t>
  </si>
  <si>
    <t>Психолого-педагогическое образование</t>
  </si>
  <si>
    <t>Профессиональное обучение</t>
  </si>
  <si>
    <t>Педагогическое образование</t>
  </si>
  <si>
    <t>Логопедия</t>
  </si>
  <si>
    <t>БЮДЖЕТНЫЕ МЕСТА</t>
  </si>
  <si>
    <t>План приема</t>
  </si>
  <si>
    <t>География</t>
  </si>
  <si>
    <t>История</t>
  </si>
  <si>
    <t>СПО</t>
  </si>
  <si>
    <t>НПО</t>
  </si>
  <si>
    <t>Информатика</t>
  </si>
  <si>
    <t>Целевой прием</t>
  </si>
  <si>
    <t>Льготные категории</t>
  </si>
  <si>
    <t xml:space="preserve">Юриспруденция </t>
  </si>
  <si>
    <t>ВНЕБЮДЖЕТНЫЕ МЕСТА
ИТОГО</t>
  </si>
  <si>
    <t>Журналистика</t>
  </si>
  <si>
    <t>Организация работы с молодежью</t>
  </si>
  <si>
    <t>Социально-культурная деятельность</t>
  </si>
  <si>
    <t>НАПРАВЛЕНИЯ ПОДГОТОВКИ 
/ПРОГРАММЫ</t>
  </si>
  <si>
    <r>
      <t xml:space="preserve"> </t>
    </r>
    <r>
      <rPr>
        <b/>
        <sz val="11"/>
        <rFont val="Times New Roman"/>
        <family val="1"/>
        <charset val="204"/>
      </rPr>
      <t>Русский язык/Литература</t>
    </r>
  </si>
  <si>
    <t>Педагогическое образование (2 профиля подготовки)</t>
  </si>
  <si>
    <t>Зачисленно</t>
  </si>
  <si>
    <t>Средний балл ЕГЭ</t>
  </si>
  <si>
    <t>Сдавали ЕГЭ</t>
  </si>
  <si>
    <t>Сдавали ЕГЭ+ВИ</t>
  </si>
  <si>
    <t>Сдавали ВИ</t>
  </si>
  <si>
    <t>Зачисление ЗАОЧНАЯ ФОРМА ОБУЧЕНИЯ (бакалавриат)
18.08.2015 (БЮДЖЕТ)</t>
  </si>
  <si>
    <t>Категории зачисленных</t>
  </si>
  <si>
    <t>СОШ</t>
  </si>
  <si>
    <t>БЮДЖЕТНЫЕ МЕСТА
общий конкурс</t>
  </si>
  <si>
    <t>59.89</t>
  </si>
  <si>
    <t>другие года</t>
  </si>
  <si>
    <t>Сирота</t>
  </si>
  <si>
    <t>Инвалид</t>
  </si>
  <si>
    <t>Льгота</t>
  </si>
  <si>
    <t>Общий конкурс</t>
  </si>
  <si>
    <t>Проходной 
балл</t>
  </si>
  <si>
    <t>Средний балл ЕГЭ+ВИ</t>
  </si>
  <si>
    <t>контроль</t>
  </si>
  <si>
    <t>итого</t>
  </si>
  <si>
    <t>соо</t>
  </si>
  <si>
    <t>спо</t>
  </si>
  <si>
    <t>нпо</t>
  </si>
  <si>
    <t>егэ</t>
  </si>
  <si>
    <t>ви</t>
  </si>
  <si>
    <t>ви+егэ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</si>
</sst>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DD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8"/>
  <sheetViews>
    <sheetView tabSelected="1" view="pageBreakPreview" zoomScale="70" zoomScaleNormal="100" zoomScaleSheetLayoutView="70" workbookViewId="0">
      <pane xSplit="36" ySplit="6" topLeftCell="AK10" activePane="bottomRight" state="frozen"/>
      <selection pane="topRight" activeCell="R1" sqref="R1"/>
      <selection pane="bottomLeft" activeCell="A7" sqref="A7"/>
      <selection pane="bottomRight" activeCell="AK34" sqref="AK34"/>
    </sheetView>
  </sheetViews>
  <sheetFormatPr defaultRowHeight="12.75" x14ac:dyDescent="0.2"/>
  <cols>
    <col min="1" max="2" width="9.140625" style="3"/>
    <col min="3" max="3" width="15.7109375" style="3" customWidth="1"/>
    <col min="4" max="4" width="5.42578125" style="3" customWidth="1"/>
    <col min="5" max="6" width="4" style="3" customWidth="1"/>
    <col min="7" max="7" width="11.28515625" style="3" customWidth="1"/>
    <col min="8" max="8" width="5.28515625" style="3" customWidth="1"/>
    <col min="9" max="12" width="4.42578125" style="3" customWidth="1"/>
    <col min="13" max="17" width="8.85546875" style="3" customWidth="1"/>
    <col min="18" max="20" width="10.85546875" style="3" customWidth="1"/>
    <col min="21" max="21" width="8.85546875" style="3" customWidth="1"/>
    <col min="22" max="22" width="11.140625" style="3" customWidth="1"/>
    <col min="23" max="23" width="8.85546875" style="3" customWidth="1"/>
    <col min="24" max="24" width="7.5703125" style="3" customWidth="1"/>
    <col min="25" max="25" width="7" style="3" customWidth="1"/>
    <col min="26" max="26" width="7.28515625" style="3" customWidth="1"/>
    <col min="27" max="31" width="8.85546875" style="3" customWidth="1"/>
    <col min="32" max="36" width="9" style="3" customWidth="1"/>
    <col min="37" max="37" width="15.42578125" customWidth="1"/>
    <col min="38" max="38" width="0.140625" customWidth="1"/>
    <col min="39" max="39" width="10.42578125" hidden="1" customWidth="1"/>
    <col min="40" max="42" width="9.140625" customWidth="1"/>
    <col min="43" max="43" width="9.140625" hidden="1" customWidth="1"/>
  </cols>
  <sheetData>
    <row r="1" spans="1:39" s="12" customFormat="1" ht="39" customHeight="1" x14ac:dyDescent="0.2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39" s="12" customFormat="1" ht="36.75" customHeight="1" x14ac:dyDescent="0.2">
      <c r="A2" s="80" t="s">
        <v>32</v>
      </c>
      <c r="B2" s="81"/>
      <c r="C2" s="81"/>
      <c r="D2" s="68" t="s">
        <v>19</v>
      </c>
      <c r="E2" s="68"/>
      <c r="F2" s="68"/>
      <c r="G2" s="68"/>
      <c r="H2" s="48" t="s">
        <v>35</v>
      </c>
      <c r="I2" s="49"/>
      <c r="J2" s="49"/>
      <c r="K2" s="49"/>
      <c r="L2" s="49"/>
      <c r="M2" s="49"/>
      <c r="N2" s="49"/>
      <c r="O2" s="50"/>
      <c r="P2" s="59" t="s">
        <v>52</v>
      </c>
      <c r="Q2" s="30" t="s">
        <v>41</v>
      </c>
      <c r="R2" s="31"/>
      <c r="S2" s="31"/>
      <c r="T2" s="31"/>
      <c r="U2" s="31"/>
      <c r="V2" s="31"/>
      <c r="W2" s="32"/>
      <c r="X2" s="82" t="s">
        <v>36</v>
      </c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38" t="s">
        <v>50</v>
      </c>
      <c r="AL2" s="39"/>
      <c r="AM2" s="40"/>
    </row>
    <row r="3" spans="1:39" s="12" customFormat="1" ht="22.5" customHeight="1" x14ac:dyDescent="0.2">
      <c r="A3" s="80"/>
      <c r="B3" s="81"/>
      <c r="C3" s="81"/>
      <c r="D3" s="68"/>
      <c r="E3" s="68"/>
      <c r="F3" s="68"/>
      <c r="G3" s="68"/>
      <c r="H3" s="51"/>
      <c r="I3" s="52"/>
      <c r="J3" s="52"/>
      <c r="K3" s="52"/>
      <c r="L3" s="52"/>
      <c r="M3" s="52"/>
      <c r="N3" s="52"/>
      <c r="O3" s="53"/>
      <c r="P3" s="60"/>
      <c r="Q3" s="68" t="s">
        <v>42</v>
      </c>
      <c r="R3" s="68"/>
      <c r="S3" s="68"/>
      <c r="T3" s="35" t="s">
        <v>22</v>
      </c>
      <c r="U3" s="36"/>
      <c r="V3" s="37"/>
      <c r="W3" s="59" t="s">
        <v>23</v>
      </c>
      <c r="X3" s="67" t="s">
        <v>25</v>
      </c>
      <c r="Y3" s="57"/>
      <c r="Z3" s="58"/>
      <c r="AA3" s="45" t="s">
        <v>48</v>
      </c>
      <c r="AB3" s="46"/>
      <c r="AC3" s="57"/>
      <c r="AD3" s="57"/>
      <c r="AE3" s="58"/>
      <c r="AF3" s="45" t="s">
        <v>49</v>
      </c>
      <c r="AG3" s="46"/>
      <c r="AH3" s="46"/>
      <c r="AI3" s="46"/>
      <c r="AJ3" s="47"/>
      <c r="AK3" s="13"/>
      <c r="AL3" s="13"/>
      <c r="AM3" s="13"/>
    </row>
    <row r="4" spans="1:39" s="12" customFormat="1" ht="21" customHeight="1" x14ac:dyDescent="0.2">
      <c r="A4" s="81"/>
      <c r="B4" s="81"/>
      <c r="C4" s="81"/>
      <c r="D4" s="68"/>
      <c r="E4" s="68"/>
      <c r="F4" s="68"/>
      <c r="G4" s="68"/>
      <c r="H4" s="54"/>
      <c r="I4" s="55"/>
      <c r="J4" s="55"/>
      <c r="K4" s="55"/>
      <c r="L4" s="55"/>
      <c r="M4" s="55"/>
      <c r="N4" s="55"/>
      <c r="O4" s="56"/>
      <c r="P4" s="60"/>
      <c r="Q4" s="33" t="s">
        <v>53</v>
      </c>
      <c r="R4" s="61">
        <v>2015</v>
      </c>
      <c r="S4" s="60" t="s">
        <v>45</v>
      </c>
      <c r="T4" s="33" t="s">
        <v>53</v>
      </c>
      <c r="U4" s="59">
        <v>2015</v>
      </c>
      <c r="V4" s="59" t="s">
        <v>45</v>
      </c>
      <c r="W4" s="60"/>
      <c r="X4" s="42" t="s">
        <v>36</v>
      </c>
      <c r="Y4" s="42" t="s">
        <v>37</v>
      </c>
      <c r="Z4" s="42" t="s">
        <v>39</v>
      </c>
      <c r="AA4" s="42" t="s">
        <v>36</v>
      </c>
      <c r="AB4" s="42" t="s">
        <v>51</v>
      </c>
      <c r="AC4" s="42" t="s">
        <v>37</v>
      </c>
      <c r="AD4" s="42" t="s">
        <v>38</v>
      </c>
      <c r="AE4" s="42" t="s">
        <v>39</v>
      </c>
      <c r="AF4" s="42" t="s">
        <v>36</v>
      </c>
      <c r="AG4" s="42" t="s">
        <v>51</v>
      </c>
      <c r="AH4" s="42" t="s">
        <v>37</v>
      </c>
      <c r="AI4" s="42" t="s">
        <v>38</v>
      </c>
      <c r="AJ4" s="42" t="s">
        <v>39</v>
      </c>
      <c r="AK4" s="13"/>
      <c r="AL4" s="13"/>
      <c r="AM4" s="13"/>
    </row>
    <row r="5" spans="1:39" s="12" customFormat="1" ht="30" customHeight="1" x14ac:dyDescent="0.2">
      <c r="A5" s="81"/>
      <c r="B5" s="81"/>
      <c r="C5" s="81"/>
      <c r="D5" s="66" t="s">
        <v>18</v>
      </c>
      <c r="E5" s="42" t="s">
        <v>26</v>
      </c>
      <c r="F5" s="42" t="s">
        <v>25</v>
      </c>
      <c r="G5" s="66" t="s">
        <v>28</v>
      </c>
      <c r="H5" s="66" t="s">
        <v>43</v>
      </c>
      <c r="I5" s="42" t="s">
        <v>46</v>
      </c>
      <c r="J5" s="42" t="s">
        <v>47</v>
      </c>
      <c r="K5" s="42" t="s">
        <v>37</v>
      </c>
      <c r="L5" s="42" t="s">
        <v>39</v>
      </c>
      <c r="M5" s="42" t="s">
        <v>25</v>
      </c>
      <c r="N5" s="42" t="s">
        <v>37</v>
      </c>
      <c r="O5" s="42" t="s">
        <v>39</v>
      </c>
      <c r="P5" s="60"/>
      <c r="Q5" s="33"/>
      <c r="R5" s="68"/>
      <c r="S5" s="60"/>
      <c r="T5" s="33"/>
      <c r="U5" s="60"/>
      <c r="V5" s="60"/>
      <c r="W5" s="60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13"/>
      <c r="AL5" s="13"/>
      <c r="AM5" s="13"/>
    </row>
    <row r="6" spans="1:39" s="12" customFormat="1" ht="97.5" customHeight="1" x14ac:dyDescent="0.2">
      <c r="A6" s="81"/>
      <c r="B6" s="81"/>
      <c r="C6" s="81"/>
      <c r="D6" s="66"/>
      <c r="E6" s="44"/>
      <c r="F6" s="44"/>
      <c r="G6" s="66"/>
      <c r="H6" s="66"/>
      <c r="I6" s="44"/>
      <c r="J6" s="44"/>
      <c r="K6" s="44"/>
      <c r="L6" s="44"/>
      <c r="M6" s="44"/>
      <c r="N6" s="44"/>
      <c r="O6" s="44"/>
      <c r="P6" s="61"/>
      <c r="Q6" s="34"/>
      <c r="R6" s="68"/>
      <c r="S6" s="61"/>
      <c r="T6" s="34"/>
      <c r="U6" s="61"/>
      <c r="V6" s="61"/>
      <c r="W6" s="61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13"/>
      <c r="AL6" s="13"/>
      <c r="AM6" s="13"/>
    </row>
    <row r="7" spans="1:39" s="12" customFormat="1" ht="15.75" x14ac:dyDescent="0.2">
      <c r="A7" s="78" t="s">
        <v>16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9"/>
      <c r="AK7" s="13"/>
      <c r="AL7" s="13"/>
      <c r="AM7" s="13"/>
    </row>
    <row r="8" spans="1:39" s="12" customFormat="1" ht="14.25" customHeight="1" x14ac:dyDescent="0.2">
      <c r="A8" s="65" t="s">
        <v>21</v>
      </c>
      <c r="B8" s="63"/>
      <c r="C8" s="63"/>
      <c r="D8" s="1">
        <v>20</v>
      </c>
      <c r="E8" s="1">
        <v>2</v>
      </c>
      <c r="F8" s="1">
        <v>3</v>
      </c>
      <c r="G8" s="1">
        <v>5</v>
      </c>
      <c r="H8" s="1">
        <v>20</v>
      </c>
      <c r="I8" s="1"/>
      <c r="J8" s="1"/>
      <c r="K8" s="1"/>
      <c r="L8" s="1"/>
      <c r="M8" s="1"/>
      <c r="N8" s="1"/>
      <c r="O8" s="1"/>
      <c r="P8" s="1">
        <f>Q8+T8+W8</f>
        <v>20</v>
      </c>
      <c r="Q8" s="1">
        <f>R8+S8</f>
        <v>14</v>
      </c>
      <c r="R8" s="1">
        <v>8</v>
      </c>
      <c r="S8" s="1">
        <v>6</v>
      </c>
      <c r="T8" s="1">
        <v>6</v>
      </c>
      <c r="U8" s="1">
        <v>4</v>
      </c>
      <c r="V8" s="1">
        <v>2</v>
      </c>
      <c r="W8" s="1"/>
      <c r="X8" s="1"/>
      <c r="Y8" s="1"/>
      <c r="Z8" s="1"/>
      <c r="AA8" s="1"/>
      <c r="AB8" s="1"/>
      <c r="AC8" s="1"/>
      <c r="AD8" s="1"/>
      <c r="AE8" s="1"/>
      <c r="AF8" s="1">
        <v>58.19</v>
      </c>
      <c r="AG8" s="1"/>
      <c r="AH8" s="1">
        <v>14</v>
      </c>
      <c r="AI8" s="1"/>
      <c r="AJ8" s="4">
        <v>6</v>
      </c>
      <c r="AK8" s="14">
        <v>156</v>
      </c>
      <c r="AL8" s="14">
        <v>3</v>
      </c>
      <c r="AM8" s="14">
        <f>AK8/AL8</f>
        <v>52</v>
      </c>
    </row>
    <row r="9" spans="1:39" s="12" customFormat="1" ht="16.5" customHeight="1" x14ac:dyDescent="0.2">
      <c r="A9" s="65" t="s">
        <v>20</v>
      </c>
      <c r="B9" s="63"/>
      <c r="C9" s="63"/>
      <c r="D9" s="1">
        <v>25</v>
      </c>
      <c r="E9" s="1">
        <v>2</v>
      </c>
      <c r="F9" s="1">
        <v>3</v>
      </c>
      <c r="G9" s="1">
        <v>5</v>
      </c>
      <c r="H9" s="1">
        <v>25</v>
      </c>
      <c r="I9" s="1"/>
      <c r="J9" s="1"/>
      <c r="K9" s="1"/>
      <c r="L9" s="1"/>
      <c r="M9" s="1"/>
      <c r="N9" s="1"/>
      <c r="O9" s="1"/>
      <c r="P9" s="1">
        <f>Q9+T9+W9</f>
        <v>25</v>
      </c>
      <c r="Q9" s="1">
        <f t="shared" ref="Q9:Q16" si="0">R9+S9</f>
        <v>10</v>
      </c>
      <c r="R9" s="1">
        <v>8</v>
      </c>
      <c r="S9" s="1">
        <v>2</v>
      </c>
      <c r="T9" s="1">
        <v>15</v>
      </c>
      <c r="U9" s="1">
        <v>3</v>
      </c>
      <c r="V9" s="1">
        <v>12</v>
      </c>
      <c r="W9" s="1"/>
      <c r="X9" s="1"/>
      <c r="Y9" s="1"/>
      <c r="Z9" s="1"/>
      <c r="AA9" s="1"/>
      <c r="AB9" s="1"/>
      <c r="AC9" s="1"/>
      <c r="AD9" s="1"/>
      <c r="AE9" s="1"/>
      <c r="AF9" s="1">
        <v>53.93</v>
      </c>
      <c r="AG9" s="1"/>
      <c r="AH9" s="1">
        <v>10</v>
      </c>
      <c r="AI9" s="1"/>
      <c r="AJ9" s="4">
        <v>15</v>
      </c>
      <c r="AK9" s="14">
        <v>148</v>
      </c>
      <c r="AL9" s="14">
        <v>3</v>
      </c>
      <c r="AM9" s="14">
        <f>AK9/AL9</f>
        <v>49.333333333333336</v>
      </c>
    </row>
    <row r="10" spans="1:39" s="12" customFormat="1" ht="15" x14ac:dyDescent="0.2">
      <c r="A10" s="65" t="s">
        <v>4</v>
      </c>
      <c r="B10" s="63"/>
      <c r="C10" s="63"/>
      <c r="D10" s="1">
        <v>25</v>
      </c>
      <c r="E10" s="1">
        <v>3</v>
      </c>
      <c r="F10" s="1">
        <v>4</v>
      </c>
      <c r="G10" s="1">
        <v>50</v>
      </c>
      <c r="H10" s="1">
        <v>24</v>
      </c>
      <c r="I10" s="1">
        <v>1</v>
      </c>
      <c r="J10" s="1"/>
      <c r="K10" s="1"/>
      <c r="L10" s="1">
        <v>1</v>
      </c>
      <c r="M10" s="1"/>
      <c r="N10" s="1"/>
      <c r="O10" s="1"/>
      <c r="P10" s="1">
        <f t="shared" ref="P10:P16" si="1">Q10+T10+W10</f>
        <v>25</v>
      </c>
      <c r="Q10" s="1">
        <f t="shared" si="0"/>
        <v>0</v>
      </c>
      <c r="R10" s="1"/>
      <c r="S10" s="1"/>
      <c r="T10" s="1">
        <v>25</v>
      </c>
      <c r="U10" s="1">
        <v>4</v>
      </c>
      <c r="V10" s="1">
        <v>21</v>
      </c>
      <c r="W10" s="1"/>
      <c r="X10" s="1"/>
      <c r="Y10" s="1"/>
      <c r="Z10" s="1"/>
      <c r="AA10" s="1"/>
      <c r="AB10" s="1"/>
      <c r="AC10" s="1"/>
      <c r="AD10" s="1"/>
      <c r="AE10" s="1">
        <v>1</v>
      </c>
      <c r="AF10" s="1"/>
      <c r="AG10" s="1"/>
      <c r="AH10" s="1"/>
      <c r="AI10" s="1"/>
      <c r="AJ10" s="4">
        <v>24</v>
      </c>
      <c r="AK10" s="14"/>
      <c r="AL10" s="14"/>
      <c r="AM10" s="14"/>
    </row>
    <row r="11" spans="1:39" s="12" customFormat="1" ht="15" x14ac:dyDescent="0.2">
      <c r="A11" s="65" t="s">
        <v>5</v>
      </c>
      <c r="B11" s="63"/>
      <c r="C11" s="63"/>
      <c r="D11" s="1">
        <v>20</v>
      </c>
      <c r="E11" s="1">
        <v>2</v>
      </c>
      <c r="F11" s="1">
        <v>3</v>
      </c>
      <c r="G11" s="1">
        <v>5</v>
      </c>
      <c r="H11" s="1">
        <v>19</v>
      </c>
      <c r="I11" s="1"/>
      <c r="J11" s="1"/>
      <c r="K11" s="1"/>
      <c r="L11" s="1"/>
      <c r="M11" s="1">
        <v>1</v>
      </c>
      <c r="N11" s="1"/>
      <c r="O11" s="1">
        <v>1</v>
      </c>
      <c r="P11" s="1">
        <f t="shared" si="1"/>
        <v>20</v>
      </c>
      <c r="Q11" s="1">
        <f t="shared" si="0"/>
        <v>10</v>
      </c>
      <c r="R11" s="1">
        <v>10</v>
      </c>
      <c r="S11" s="1"/>
      <c r="T11" s="1">
        <v>10</v>
      </c>
      <c r="U11" s="1">
        <v>4</v>
      </c>
      <c r="V11" s="1">
        <v>6</v>
      </c>
      <c r="W11" s="1"/>
      <c r="X11" s="1"/>
      <c r="Y11" s="1"/>
      <c r="Z11" s="1">
        <v>1</v>
      </c>
      <c r="AA11" s="1"/>
      <c r="AB11" s="1"/>
      <c r="AC11" s="1"/>
      <c r="AD11" s="1"/>
      <c r="AE11" s="1"/>
      <c r="AF11" s="1">
        <v>55.47</v>
      </c>
      <c r="AG11" s="1"/>
      <c r="AH11" s="1">
        <v>12</v>
      </c>
      <c r="AI11" s="1"/>
      <c r="AJ11" s="4">
        <v>7</v>
      </c>
      <c r="AK11" s="14">
        <v>149</v>
      </c>
      <c r="AL11" s="14">
        <v>3</v>
      </c>
      <c r="AM11" s="14">
        <f>AK11/AL11</f>
        <v>49.666666666666664</v>
      </c>
    </row>
    <row r="12" spans="1:39" s="12" customFormat="1" ht="15.75" thickBot="1" x14ac:dyDescent="0.25">
      <c r="A12" s="65" t="s">
        <v>6</v>
      </c>
      <c r="B12" s="63"/>
      <c r="C12" s="63"/>
      <c r="D12" s="1">
        <v>20</v>
      </c>
      <c r="E12" s="1">
        <v>2</v>
      </c>
      <c r="F12" s="1">
        <v>3</v>
      </c>
      <c r="G12" s="1">
        <v>5</v>
      </c>
      <c r="H12" s="1">
        <v>20</v>
      </c>
      <c r="I12" s="1"/>
      <c r="J12" s="1"/>
      <c r="K12" s="1"/>
      <c r="L12" s="1"/>
      <c r="M12" s="1"/>
      <c r="N12" s="1"/>
      <c r="O12" s="1"/>
      <c r="P12" s="1">
        <f t="shared" si="1"/>
        <v>20</v>
      </c>
      <c r="Q12" s="1">
        <f t="shared" si="0"/>
        <v>5</v>
      </c>
      <c r="R12" s="1">
        <v>5</v>
      </c>
      <c r="S12" s="1"/>
      <c r="T12" s="1">
        <v>14</v>
      </c>
      <c r="U12" s="1">
        <v>5</v>
      </c>
      <c r="V12" s="1">
        <v>9</v>
      </c>
      <c r="W12" s="1">
        <v>1</v>
      </c>
      <c r="X12" s="5"/>
      <c r="Y12" s="1"/>
      <c r="Z12" s="1"/>
      <c r="AA12" s="1"/>
      <c r="AB12" s="1"/>
      <c r="AC12" s="1"/>
      <c r="AD12" s="1"/>
      <c r="AE12" s="1"/>
      <c r="AF12" s="1">
        <v>50.4</v>
      </c>
      <c r="AG12" s="1"/>
      <c r="AH12" s="1">
        <v>5</v>
      </c>
      <c r="AI12" s="1"/>
      <c r="AJ12" s="4">
        <v>15</v>
      </c>
      <c r="AK12" s="14">
        <v>134</v>
      </c>
      <c r="AL12" s="14">
        <v>3</v>
      </c>
      <c r="AM12" s="14">
        <f>AK12/AL12</f>
        <v>44.666666666666664</v>
      </c>
    </row>
    <row r="13" spans="1:39" s="12" customFormat="1" ht="15.75" thickBot="1" x14ac:dyDescent="0.25">
      <c r="A13" s="65" t="s">
        <v>7</v>
      </c>
      <c r="B13" s="63"/>
      <c r="C13" s="63"/>
      <c r="D13" s="1">
        <v>25</v>
      </c>
      <c r="E13" s="1">
        <v>3</v>
      </c>
      <c r="F13" s="1">
        <v>3</v>
      </c>
      <c r="G13" s="1">
        <v>25</v>
      </c>
      <c r="H13" s="1">
        <v>21</v>
      </c>
      <c r="I13" s="1">
        <v>1</v>
      </c>
      <c r="J13" s="1"/>
      <c r="K13" s="1"/>
      <c r="L13" s="1">
        <v>1</v>
      </c>
      <c r="M13" s="1">
        <v>3</v>
      </c>
      <c r="N13" s="1">
        <v>2</v>
      </c>
      <c r="O13" s="1">
        <v>1</v>
      </c>
      <c r="P13" s="1">
        <f t="shared" si="1"/>
        <v>25</v>
      </c>
      <c r="Q13" s="1">
        <f t="shared" si="0"/>
        <v>2</v>
      </c>
      <c r="R13" s="1">
        <v>2</v>
      </c>
      <c r="S13" s="1"/>
      <c r="T13" s="1">
        <v>23</v>
      </c>
      <c r="U13" s="1">
        <v>16</v>
      </c>
      <c r="V13" s="1">
        <v>7</v>
      </c>
      <c r="W13" s="4"/>
      <c r="X13" s="8">
        <v>56.5</v>
      </c>
      <c r="Y13" s="6">
        <v>2</v>
      </c>
      <c r="Z13" s="1">
        <v>1</v>
      </c>
      <c r="AA13" s="1"/>
      <c r="AB13" s="1"/>
      <c r="AC13" s="1"/>
      <c r="AD13" s="1"/>
      <c r="AE13" s="1">
        <v>1</v>
      </c>
      <c r="AF13" s="1">
        <v>62</v>
      </c>
      <c r="AG13" s="1"/>
      <c r="AH13" s="1">
        <v>2</v>
      </c>
      <c r="AI13" s="1"/>
      <c r="AJ13" s="4">
        <v>19</v>
      </c>
      <c r="AK13" s="14">
        <v>149</v>
      </c>
      <c r="AL13" s="14">
        <v>3</v>
      </c>
      <c r="AM13" s="14">
        <f>AK13/AL13</f>
        <v>49.666666666666664</v>
      </c>
    </row>
    <row r="14" spans="1:39" s="12" customFormat="1" ht="15" thickBot="1" x14ac:dyDescent="0.25">
      <c r="A14" s="65" t="s">
        <v>24</v>
      </c>
      <c r="B14" s="65"/>
      <c r="C14" s="65"/>
      <c r="D14" s="1">
        <v>14</v>
      </c>
      <c r="E14" s="1">
        <v>2</v>
      </c>
      <c r="F14" s="1">
        <v>3</v>
      </c>
      <c r="G14" s="1">
        <v>11</v>
      </c>
      <c r="H14" s="1">
        <v>14</v>
      </c>
      <c r="I14" s="1"/>
      <c r="J14" s="1"/>
      <c r="K14" s="1"/>
      <c r="L14" s="1"/>
      <c r="M14" s="1"/>
      <c r="N14" s="1"/>
      <c r="O14" s="1"/>
      <c r="P14" s="1">
        <f t="shared" si="1"/>
        <v>14</v>
      </c>
      <c r="Q14" s="1">
        <f t="shared" si="0"/>
        <v>2</v>
      </c>
      <c r="R14" s="1">
        <v>2</v>
      </c>
      <c r="S14" s="1"/>
      <c r="T14" s="1">
        <v>12</v>
      </c>
      <c r="U14" s="1">
        <v>6</v>
      </c>
      <c r="V14" s="1">
        <v>6</v>
      </c>
      <c r="W14" s="1"/>
      <c r="X14" s="7"/>
      <c r="Y14" s="1"/>
      <c r="Z14" s="1"/>
      <c r="AA14" s="1"/>
      <c r="AB14" s="5"/>
      <c r="AC14" s="1"/>
      <c r="AD14" s="1"/>
      <c r="AE14" s="1"/>
      <c r="AF14" s="1">
        <v>49.56</v>
      </c>
      <c r="AG14" s="1"/>
      <c r="AH14" s="1">
        <v>3</v>
      </c>
      <c r="AI14" s="1"/>
      <c r="AJ14" s="1">
        <v>11</v>
      </c>
      <c r="AK14" s="14">
        <v>142</v>
      </c>
      <c r="AL14" s="14">
        <v>3</v>
      </c>
      <c r="AM14" s="14">
        <f>AK14/AL14</f>
        <v>47.333333333333336</v>
      </c>
    </row>
    <row r="15" spans="1:39" s="12" customFormat="1" ht="15.75" thickBot="1" x14ac:dyDescent="0.25">
      <c r="A15" s="65" t="s">
        <v>8</v>
      </c>
      <c r="B15" s="63"/>
      <c r="C15" s="63"/>
      <c r="D15" s="1">
        <v>25</v>
      </c>
      <c r="E15" s="1">
        <v>3</v>
      </c>
      <c r="F15" s="1">
        <v>4</v>
      </c>
      <c r="G15" s="1">
        <v>25</v>
      </c>
      <c r="H15" s="1">
        <v>23</v>
      </c>
      <c r="I15" s="1">
        <v>1</v>
      </c>
      <c r="J15" s="1"/>
      <c r="K15" s="1">
        <v>1</v>
      </c>
      <c r="L15" s="1"/>
      <c r="M15" s="1">
        <v>1</v>
      </c>
      <c r="N15" s="1"/>
      <c r="O15" s="1">
        <v>1</v>
      </c>
      <c r="P15" s="1">
        <f t="shared" si="1"/>
        <v>25</v>
      </c>
      <c r="Q15" s="1">
        <f t="shared" si="0"/>
        <v>1</v>
      </c>
      <c r="R15" s="1">
        <v>1</v>
      </c>
      <c r="S15" s="1"/>
      <c r="T15" s="1">
        <v>24</v>
      </c>
      <c r="U15" s="1">
        <v>1</v>
      </c>
      <c r="V15" s="1">
        <v>23</v>
      </c>
      <c r="W15" s="1"/>
      <c r="X15" s="1"/>
      <c r="Y15" s="1"/>
      <c r="Z15" s="1">
        <v>1</v>
      </c>
      <c r="AA15" s="4"/>
      <c r="AB15" s="8">
        <v>49</v>
      </c>
      <c r="AC15" s="6"/>
      <c r="AD15" s="1">
        <v>1</v>
      </c>
      <c r="AE15" s="1"/>
      <c r="AG15" s="5" t="s">
        <v>44</v>
      </c>
      <c r="AH15" s="1"/>
      <c r="AI15" s="1">
        <v>3</v>
      </c>
      <c r="AJ15" s="1">
        <v>20</v>
      </c>
      <c r="AK15" s="14"/>
      <c r="AL15" s="14"/>
      <c r="AM15" s="15"/>
    </row>
    <row r="16" spans="1:39" s="12" customFormat="1" ht="15" customHeight="1" thickBot="1" x14ac:dyDescent="0.25">
      <c r="A16" s="64" t="s">
        <v>3</v>
      </c>
      <c r="B16" s="64"/>
      <c r="C16" s="64"/>
      <c r="D16" s="11">
        <f t="shared" ref="D16:I16" si="2">SUM(D8:D15)</f>
        <v>174</v>
      </c>
      <c r="E16" s="11">
        <f t="shared" si="2"/>
        <v>19</v>
      </c>
      <c r="F16" s="11">
        <f t="shared" si="2"/>
        <v>26</v>
      </c>
      <c r="G16" s="11">
        <f t="shared" si="2"/>
        <v>131</v>
      </c>
      <c r="H16" s="11">
        <f t="shared" si="2"/>
        <v>166</v>
      </c>
      <c r="I16" s="11">
        <f t="shared" si="2"/>
        <v>3</v>
      </c>
      <c r="J16" s="11"/>
      <c r="K16" s="11"/>
      <c r="L16" s="11"/>
      <c r="M16" s="11">
        <f>SUM(M8:M15)</f>
        <v>5</v>
      </c>
      <c r="N16" s="11">
        <f t="shared" ref="N16:O16" si="3">SUM(N8:N15)</f>
        <v>2</v>
      </c>
      <c r="O16" s="11">
        <f t="shared" si="3"/>
        <v>3</v>
      </c>
      <c r="P16" s="1">
        <f t="shared" si="1"/>
        <v>174</v>
      </c>
      <c r="Q16" s="1">
        <f t="shared" si="0"/>
        <v>44</v>
      </c>
      <c r="R16" s="11">
        <f>SUM(R8:R15)</f>
        <v>36</v>
      </c>
      <c r="S16" s="11">
        <f>SUM(S8:S15)</f>
        <v>8</v>
      </c>
      <c r="T16" s="11">
        <f>U16+V16</f>
        <v>129</v>
      </c>
      <c r="U16" s="11">
        <f>SUM(U8:U15)</f>
        <v>43</v>
      </c>
      <c r="V16" s="11">
        <f>SUM(V8:V15)</f>
        <v>86</v>
      </c>
      <c r="W16" s="11">
        <f>SUM(W8:W15)</f>
        <v>1</v>
      </c>
      <c r="X16" s="11"/>
      <c r="Y16" s="11">
        <f>SUM(Y11:Y15)</f>
        <v>2</v>
      </c>
      <c r="Z16" s="11">
        <f>SUM(Z11:Z15)</f>
        <v>3</v>
      </c>
      <c r="AA16" s="11"/>
      <c r="AB16" s="16"/>
      <c r="AC16" s="11">
        <f>Y16+Z16+AD16+AE16+AH16+AI16+AJ16</f>
        <v>174</v>
      </c>
      <c r="AD16" s="11">
        <f>SUM(AD10:AD15)</f>
        <v>1</v>
      </c>
      <c r="AE16" s="17">
        <f>SUM(AE10:AE15)</f>
        <v>2</v>
      </c>
      <c r="AF16" s="8">
        <v>55.31</v>
      </c>
      <c r="AG16" s="8">
        <v>59.89</v>
      </c>
      <c r="AH16" s="6">
        <f>SUM(AH8:AH15)</f>
        <v>46</v>
      </c>
      <c r="AI16" s="1">
        <f>SUM(AI8:AI15)</f>
        <v>3</v>
      </c>
      <c r="AJ16" s="1">
        <f>SUM(AJ8:AJ15)</f>
        <v>117</v>
      </c>
      <c r="AK16" s="14">
        <v>142</v>
      </c>
      <c r="AL16" s="18">
        <v>3</v>
      </c>
      <c r="AM16" s="19">
        <f>AK16/AL16</f>
        <v>47.333333333333336</v>
      </c>
    </row>
    <row r="17" spans="1:39" s="12" customFormat="1" ht="18.75" customHeight="1" thickBot="1" x14ac:dyDescent="0.25">
      <c r="A17" s="69" t="s">
        <v>34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70"/>
      <c r="AG17" s="71"/>
      <c r="AH17" s="69"/>
      <c r="AI17" s="69"/>
      <c r="AJ17" s="69"/>
      <c r="AK17" s="14"/>
      <c r="AL17" s="14"/>
      <c r="AM17" s="20"/>
    </row>
    <row r="18" spans="1:39" s="12" customFormat="1" ht="15" customHeight="1" thickBot="1" x14ac:dyDescent="0.25">
      <c r="A18" s="62" t="s">
        <v>33</v>
      </c>
      <c r="B18" s="63"/>
      <c r="C18" s="63"/>
      <c r="D18" s="1">
        <v>13</v>
      </c>
      <c r="E18" s="1">
        <v>2</v>
      </c>
      <c r="F18" s="1">
        <v>1</v>
      </c>
      <c r="G18" s="1">
        <v>7</v>
      </c>
      <c r="H18" s="1">
        <v>13</v>
      </c>
      <c r="I18" s="1"/>
      <c r="J18" s="1"/>
      <c r="K18" s="1"/>
      <c r="L18" s="1"/>
      <c r="M18" s="1"/>
      <c r="N18" s="1"/>
      <c r="O18" s="1"/>
      <c r="P18" s="1">
        <f>Q18+T18</f>
        <v>13</v>
      </c>
      <c r="Q18" s="1">
        <v>7</v>
      </c>
      <c r="R18" s="1">
        <v>7</v>
      </c>
      <c r="S18" s="1"/>
      <c r="T18" s="1">
        <v>6</v>
      </c>
      <c r="U18" s="1">
        <v>4</v>
      </c>
      <c r="V18" s="1">
        <v>2</v>
      </c>
      <c r="W18" s="1"/>
      <c r="X18" s="1"/>
      <c r="Y18" s="1"/>
      <c r="Z18" s="1"/>
      <c r="AA18" s="1"/>
      <c r="AB18" s="1"/>
      <c r="AC18" s="1"/>
      <c r="AD18" s="1"/>
      <c r="AE18" s="4"/>
      <c r="AF18" s="8">
        <v>64</v>
      </c>
      <c r="AG18" s="6"/>
      <c r="AH18" s="1">
        <v>7</v>
      </c>
      <c r="AI18" s="1"/>
      <c r="AJ18" s="1">
        <v>6</v>
      </c>
      <c r="AK18" s="14">
        <v>173</v>
      </c>
      <c r="AL18" s="18">
        <v>3</v>
      </c>
      <c r="AM18" s="19">
        <f>AK18/AL18</f>
        <v>57.666666666666664</v>
      </c>
    </row>
    <row r="19" spans="1:39" s="22" customFormat="1" ht="24" customHeight="1" thickBot="1" x14ac:dyDescent="0.25">
      <c r="A19" s="69" t="s">
        <v>14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70"/>
      <c r="AG19" s="69"/>
      <c r="AH19" s="69"/>
      <c r="AI19" s="69"/>
      <c r="AJ19" s="69"/>
      <c r="AK19" s="2"/>
      <c r="AL19" s="2"/>
      <c r="AM19" s="21"/>
    </row>
    <row r="20" spans="1:39" s="27" customFormat="1" ht="15.75" customHeight="1" thickBot="1" x14ac:dyDescent="0.25">
      <c r="A20" s="65" t="s">
        <v>9</v>
      </c>
      <c r="B20" s="63"/>
      <c r="C20" s="63"/>
      <c r="D20" s="11">
        <v>25</v>
      </c>
      <c r="E20" s="11">
        <v>3</v>
      </c>
      <c r="F20" s="11">
        <v>2</v>
      </c>
      <c r="G20" s="11">
        <v>35</v>
      </c>
      <c r="H20" s="1">
        <v>24</v>
      </c>
      <c r="I20" s="1"/>
      <c r="J20" s="1"/>
      <c r="K20" s="23"/>
      <c r="L20" s="23"/>
      <c r="M20" s="11">
        <v>1</v>
      </c>
      <c r="N20" s="23"/>
      <c r="O20" s="23"/>
      <c r="P20" s="23">
        <f>R20+U20+V20+W20</f>
        <v>25</v>
      </c>
      <c r="Q20" s="23"/>
      <c r="R20" s="23"/>
      <c r="S20" s="23"/>
      <c r="T20" s="23">
        <v>25</v>
      </c>
      <c r="U20" s="1">
        <v>9</v>
      </c>
      <c r="V20" s="1">
        <v>16</v>
      </c>
      <c r="W20" s="23"/>
      <c r="X20" s="23"/>
      <c r="Y20" s="23"/>
      <c r="Z20" s="23"/>
      <c r="AA20" s="23"/>
      <c r="AB20" s="23"/>
      <c r="AC20" s="23"/>
      <c r="AD20" s="23"/>
      <c r="AE20" s="24"/>
      <c r="AF20" s="8">
        <v>68</v>
      </c>
      <c r="AG20" s="6"/>
      <c r="AH20" s="1">
        <v>1</v>
      </c>
      <c r="AI20" s="1"/>
      <c r="AJ20" s="1">
        <v>24</v>
      </c>
      <c r="AK20" s="2">
        <v>204</v>
      </c>
      <c r="AL20" s="25">
        <v>3</v>
      </c>
      <c r="AM20" s="26">
        <f>AK20/AL20</f>
        <v>68</v>
      </c>
    </row>
    <row r="21" spans="1:39" s="22" customFormat="1" ht="21" customHeight="1" x14ac:dyDescent="0.2">
      <c r="A21" s="69" t="s">
        <v>15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1"/>
      <c r="AG21" s="69"/>
      <c r="AH21" s="69"/>
      <c r="AI21" s="69"/>
      <c r="AJ21" s="69"/>
      <c r="AK21" s="2"/>
      <c r="AL21" s="2"/>
      <c r="AM21" s="28"/>
    </row>
    <row r="22" spans="1:39" s="22" customFormat="1" ht="38.25" customHeight="1" x14ac:dyDescent="0.2">
      <c r="A22" s="65" t="s">
        <v>12</v>
      </c>
      <c r="B22" s="63"/>
      <c r="C22" s="63"/>
      <c r="D22" s="1">
        <v>7</v>
      </c>
      <c r="E22" s="1">
        <v>1</v>
      </c>
      <c r="F22" s="1">
        <v>1</v>
      </c>
      <c r="G22" s="1">
        <v>13</v>
      </c>
      <c r="H22" s="1">
        <v>7</v>
      </c>
      <c r="I22" s="1"/>
      <c r="J22" s="1"/>
      <c r="K22" s="1"/>
      <c r="L22" s="1"/>
      <c r="M22" s="1"/>
      <c r="N22" s="1"/>
      <c r="O22" s="1"/>
      <c r="P22" s="1"/>
      <c r="Q22" s="1"/>
      <c r="R22" s="1">
        <v>2</v>
      </c>
      <c r="S22" s="1"/>
      <c r="T22" s="1"/>
      <c r="U22" s="1">
        <v>1</v>
      </c>
      <c r="V22" s="1">
        <v>4</v>
      </c>
      <c r="W22" s="1"/>
      <c r="X22" s="1"/>
      <c r="Y22" s="1"/>
      <c r="Z22" s="1"/>
      <c r="AA22" s="1"/>
      <c r="AB22" s="1"/>
      <c r="AC22" s="1"/>
      <c r="AD22" s="1"/>
      <c r="AE22" s="1"/>
      <c r="AF22" s="1">
        <v>57.33</v>
      </c>
      <c r="AG22" s="1"/>
      <c r="AH22" s="1">
        <v>2</v>
      </c>
      <c r="AI22" s="1"/>
      <c r="AJ22" s="1">
        <v>5</v>
      </c>
      <c r="AK22" s="2"/>
      <c r="AL22" s="2"/>
      <c r="AM22" s="2"/>
    </row>
    <row r="23" spans="1:39" s="22" customFormat="1" ht="27" customHeight="1" thickBot="1" x14ac:dyDescent="0.25">
      <c r="A23" s="65" t="s">
        <v>10</v>
      </c>
      <c r="B23" s="63"/>
      <c r="C23" s="63"/>
      <c r="D23" s="1">
        <v>7</v>
      </c>
      <c r="E23" s="1">
        <v>2</v>
      </c>
      <c r="F23" s="1">
        <v>1</v>
      </c>
      <c r="G23" s="1">
        <v>13</v>
      </c>
      <c r="H23" s="1">
        <v>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>
        <v>7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>
        <v>7</v>
      </c>
      <c r="AK23" s="2"/>
      <c r="AL23" s="2"/>
      <c r="AM23" s="29"/>
    </row>
    <row r="24" spans="1:39" s="22" customFormat="1" ht="21.75" customHeight="1" thickBot="1" x14ac:dyDescent="0.25">
      <c r="A24" s="64" t="s">
        <v>3</v>
      </c>
      <c r="B24" s="64"/>
      <c r="C24" s="64"/>
      <c r="D24" s="11">
        <f t="shared" ref="D24:I24" si="4">SUM(D22:D23)</f>
        <v>14</v>
      </c>
      <c r="E24" s="11">
        <f t="shared" si="4"/>
        <v>3</v>
      </c>
      <c r="F24" s="11">
        <f t="shared" si="4"/>
        <v>2</v>
      </c>
      <c r="G24" s="11">
        <f t="shared" si="4"/>
        <v>26</v>
      </c>
      <c r="H24" s="11">
        <f t="shared" si="4"/>
        <v>14</v>
      </c>
      <c r="I24" s="11">
        <f t="shared" si="4"/>
        <v>0</v>
      </c>
      <c r="J24" s="11"/>
      <c r="K24" s="11"/>
      <c r="L24" s="11"/>
      <c r="M24" s="11">
        <f>SUM(M22:M23)</f>
        <v>0</v>
      </c>
      <c r="N24" s="11"/>
      <c r="O24" s="11"/>
      <c r="P24" s="11">
        <f>Q24+T24</f>
        <v>14</v>
      </c>
      <c r="Q24" s="11">
        <v>2</v>
      </c>
      <c r="R24" s="11">
        <f>SUM(R22:R23)</f>
        <v>2</v>
      </c>
      <c r="S24" s="11"/>
      <c r="T24" s="11">
        <v>12</v>
      </c>
      <c r="U24" s="11">
        <f>SUM(U22:U23)</f>
        <v>8</v>
      </c>
      <c r="V24" s="11">
        <f>SUM(V22:V23)</f>
        <v>4</v>
      </c>
      <c r="W24" s="11"/>
      <c r="X24" s="11"/>
      <c r="Y24" s="11"/>
      <c r="Z24" s="11"/>
      <c r="AA24" s="11"/>
      <c r="AB24" s="11"/>
      <c r="AC24" s="11"/>
      <c r="AD24" s="11"/>
      <c r="AE24" s="11"/>
      <c r="AF24" s="11">
        <f>SUM(AF22:AF23)</f>
        <v>57.33</v>
      </c>
      <c r="AG24" s="11"/>
      <c r="AH24" s="11">
        <f>SUM(AH22:AH23)</f>
        <v>2</v>
      </c>
      <c r="AI24" s="11">
        <f>SUM(AI22:AI23)</f>
        <v>0</v>
      </c>
      <c r="AJ24" s="11">
        <f>SUM(AJ22:AJ23)</f>
        <v>12</v>
      </c>
      <c r="AK24" s="2">
        <v>168</v>
      </c>
      <c r="AL24" s="25">
        <v>3</v>
      </c>
      <c r="AM24" s="26">
        <f>AK24/AL24</f>
        <v>56</v>
      </c>
    </row>
    <row r="25" spans="1:39" s="22" customFormat="1" ht="21.75" hidden="1" customHeight="1" x14ac:dyDescent="0.2">
      <c r="A25" s="2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"/>
      <c r="AL25" s="2"/>
      <c r="AM25" s="28"/>
    </row>
    <row r="26" spans="1:39" s="22" customFormat="1" ht="21.75" hidden="1" customHeight="1" x14ac:dyDescent="0.2">
      <c r="A26" s="2"/>
      <c r="B26" s="2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"/>
      <c r="AL26" s="2"/>
      <c r="AM26" s="2"/>
    </row>
    <row r="27" spans="1:39" s="22" customFormat="1" ht="19.5" customHeight="1" x14ac:dyDescent="0.2">
      <c r="A27" s="74" t="s">
        <v>0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2"/>
      <c r="AL27" s="2"/>
      <c r="AM27" s="2"/>
    </row>
    <row r="28" spans="1:39" s="22" customFormat="1" ht="21.75" customHeight="1" x14ac:dyDescent="0.2">
      <c r="A28" s="65" t="s">
        <v>0</v>
      </c>
      <c r="B28" s="63"/>
      <c r="C28" s="63"/>
      <c r="D28" s="1">
        <v>25</v>
      </c>
      <c r="E28" s="1">
        <v>3</v>
      </c>
      <c r="F28" s="1">
        <v>2</v>
      </c>
      <c r="G28" s="1">
        <v>45</v>
      </c>
      <c r="H28" s="1">
        <v>24</v>
      </c>
      <c r="I28" s="1"/>
      <c r="J28" s="1"/>
      <c r="K28" s="1"/>
      <c r="L28" s="1"/>
      <c r="M28" s="1">
        <v>1</v>
      </c>
      <c r="N28" s="1"/>
      <c r="O28" s="1"/>
      <c r="P28" s="1">
        <f>Q28+T28+W28</f>
        <v>25</v>
      </c>
      <c r="Q28" s="1">
        <v>9</v>
      </c>
      <c r="R28" s="1">
        <v>9</v>
      </c>
      <c r="S28" s="1"/>
      <c r="T28" s="1">
        <v>15</v>
      </c>
      <c r="U28" s="1">
        <v>7</v>
      </c>
      <c r="V28" s="1">
        <v>8</v>
      </c>
      <c r="W28" s="1">
        <v>1</v>
      </c>
      <c r="X28" s="1"/>
      <c r="Y28" s="1"/>
      <c r="Z28" s="1">
        <v>1</v>
      </c>
      <c r="AA28" s="1"/>
      <c r="AB28" s="1"/>
      <c r="AC28" s="1"/>
      <c r="AD28" s="1"/>
      <c r="AE28" s="1"/>
      <c r="AF28" s="1">
        <v>52.61</v>
      </c>
      <c r="AG28" s="1"/>
      <c r="AH28" s="1">
        <v>11</v>
      </c>
      <c r="AI28" s="1"/>
      <c r="AJ28" s="1">
        <v>13</v>
      </c>
      <c r="AK28" s="2">
        <v>125</v>
      </c>
      <c r="AL28" s="2">
        <v>3</v>
      </c>
      <c r="AM28" s="2">
        <f>AK28/AL28</f>
        <v>41.666666666666664</v>
      </c>
    </row>
    <row r="29" spans="1:39" s="22" customFormat="1" ht="16.5" customHeight="1" x14ac:dyDescent="0.2">
      <c r="A29" s="74" t="s">
        <v>11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2"/>
      <c r="AL29" s="2"/>
      <c r="AM29" s="2"/>
    </row>
    <row r="30" spans="1:39" s="22" customFormat="1" ht="17.25" customHeight="1" x14ac:dyDescent="0.2">
      <c r="A30" s="65" t="s">
        <v>17</v>
      </c>
      <c r="B30" s="63"/>
      <c r="C30" s="63"/>
      <c r="D30" s="1">
        <v>25</v>
      </c>
      <c r="E30" s="1">
        <v>3</v>
      </c>
      <c r="F30" s="1">
        <v>2</v>
      </c>
      <c r="G30" s="1">
        <v>10</v>
      </c>
      <c r="H30" s="1">
        <v>25</v>
      </c>
      <c r="I30" s="1"/>
      <c r="J30" s="1"/>
      <c r="K30" s="1"/>
      <c r="L30" s="1"/>
      <c r="M30" s="1"/>
      <c r="N30" s="1"/>
      <c r="O30" s="1"/>
      <c r="P30" s="1">
        <f>R30+U30+V30+W30</f>
        <v>25</v>
      </c>
      <c r="Q30" s="1"/>
      <c r="R30" s="1"/>
      <c r="S30" s="1"/>
      <c r="T30" s="1">
        <v>25</v>
      </c>
      <c r="U30" s="1">
        <v>19</v>
      </c>
      <c r="V30" s="1">
        <v>6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>
        <v>25</v>
      </c>
      <c r="AK30" s="2">
        <v>210</v>
      </c>
      <c r="AL30" s="2">
        <v>3</v>
      </c>
      <c r="AM30" s="2">
        <f>AK30/AL30</f>
        <v>70</v>
      </c>
    </row>
    <row r="31" spans="1:39" s="22" customFormat="1" ht="15" customHeight="1" x14ac:dyDescent="0.2">
      <c r="A31" s="74" t="s">
        <v>27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2"/>
      <c r="AL31" s="2"/>
      <c r="AM31" s="2"/>
    </row>
    <row r="32" spans="1:39" s="22" customFormat="1" ht="18.75" customHeight="1" x14ac:dyDescent="0.2">
      <c r="A32" s="65" t="s">
        <v>27</v>
      </c>
      <c r="B32" s="63"/>
      <c r="C32" s="63"/>
      <c r="D32" s="1">
        <v>20</v>
      </c>
      <c r="E32" s="1"/>
      <c r="F32" s="1">
        <v>2</v>
      </c>
      <c r="G32" s="1">
        <v>125</v>
      </c>
      <c r="H32" s="1">
        <v>18</v>
      </c>
      <c r="I32" s="1">
        <v>1</v>
      </c>
      <c r="J32" s="1">
        <v>1</v>
      </c>
      <c r="K32" s="1"/>
      <c r="L32" s="1"/>
      <c r="M32" s="1"/>
      <c r="N32" s="1"/>
      <c r="O32" s="1"/>
      <c r="P32" s="1">
        <f>Q32+T32+W32</f>
        <v>20</v>
      </c>
      <c r="Q32" s="1"/>
      <c r="R32" s="1"/>
      <c r="S32" s="1"/>
      <c r="T32" s="1">
        <v>19</v>
      </c>
      <c r="U32" s="1">
        <v>16</v>
      </c>
      <c r="V32" s="1">
        <v>3</v>
      </c>
      <c r="W32" s="1">
        <v>1</v>
      </c>
      <c r="X32" s="1"/>
      <c r="Y32" s="1"/>
      <c r="Z32" s="1"/>
      <c r="AA32" s="1"/>
      <c r="AB32" s="1"/>
      <c r="AC32" s="1"/>
      <c r="AD32" s="1"/>
      <c r="AE32" s="1">
        <v>2</v>
      </c>
      <c r="AF32" s="1"/>
      <c r="AG32" s="1"/>
      <c r="AH32" s="1"/>
      <c r="AI32" s="1"/>
      <c r="AJ32" s="4">
        <v>18</v>
      </c>
      <c r="AK32" s="2">
        <v>221</v>
      </c>
      <c r="AL32" s="2">
        <v>221</v>
      </c>
      <c r="AM32" s="2">
        <v>3</v>
      </c>
    </row>
    <row r="33" spans="1:39" s="22" customFormat="1" ht="17.25" customHeight="1" thickBot="1" x14ac:dyDescent="0.25">
      <c r="A33" s="74" t="s">
        <v>13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2"/>
      <c r="AK33" s="2"/>
      <c r="AL33" s="2"/>
      <c r="AM33" s="29"/>
    </row>
    <row r="34" spans="1:39" s="22" customFormat="1" ht="16.5" customHeight="1" thickBot="1" x14ac:dyDescent="0.25">
      <c r="A34" s="65" t="s">
        <v>13</v>
      </c>
      <c r="B34" s="63"/>
      <c r="C34" s="63"/>
      <c r="D34" s="1">
        <v>4</v>
      </c>
      <c r="E34" s="1"/>
      <c r="F34" s="1">
        <v>1</v>
      </c>
      <c r="G34" s="1">
        <v>21</v>
      </c>
      <c r="H34" s="1">
        <v>4</v>
      </c>
      <c r="I34" s="1"/>
      <c r="J34" s="1"/>
      <c r="K34" s="1"/>
      <c r="L34" s="1"/>
      <c r="M34" s="1"/>
      <c r="N34" s="1"/>
      <c r="O34" s="1"/>
      <c r="P34" s="1">
        <f>Q34+T34+W34</f>
        <v>4</v>
      </c>
      <c r="Q34" s="1"/>
      <c r="R34" s="1"/>
      <c r="S34" s="1"/>
      <c r="T34" s="1">
        <v>4</v>
      </c>
      <c r="U34" s="1">
        <v>2</v>
      </c>
      <c r="V34" s="1">
        <v>2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4">
        <v>4</v>
      </c>
      <c r="AK34" s="2">
        <v>217</v>
      </c>
      <c r="AL34" s="25">
        <v>3</v>
      </c>
      <c r="AM34" s="26">
        <f>AK34/AL34</f>
        <v>72.333333333333329</v>
      </c>
    </row>
    <row r="35" spans="1:39" s="22" customFormat="1" ht="15.75" customHeight="1" x14ac:dyDescent="0.2">
      <c r="A35" s="74" t="s">
        <v>1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2"/>
      <c r="AK35" s="2"/>
      <c r="AL35" s="2"/>
      <c r="AM35" s="28"/>
    </row>
    <row r="36" spans="1:39" s="22" customFormat="1" ht="17.25" customHeight="1" x14ac:dyDescent="0.2">
      <c r="A36" s="65" t="s">
        <v>1</v>
      </c>
      <c r="B36" s="65"/>
      <c r="C36" s="65"/>
      <c r="D36" s="1"/>
      <c r="E36" s="1"/>
      <c r="F36" s="1"/>
      <c r="G36" s="1">
        <v>20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4"/>
      <c r="AK36" s="2"/>
      <c r="AL36" s="2"/>
      <c r="AM36" s="2"/>
    </row>
    <row r="37" spans="1:39" s="22" customFormat="1" ht="19.5" customHeight="1" x14ac:dyDescent="0.2">
      <c r="A37" s="74" t="s">
        <v>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2"/>
      <c r="AK37" s="2"/>
      <c r="AL37" s="2"/>
      <c r="AM37" s="2"/>
    </row>
    <row r="38" spans="1:39" s="22" customFormat="1" ht="20.25" customHeight="1" x14ac:dyDescent="0.2">
      <c r="A38" s="65" t="s">
        <v>2</v>
      </c>
      <c r="B38" s="65"/>
      <c r="C38" s="65"/>
      <c r="D38" s="1"/>
      <c r="E38" s="1"/>
      <c r="F38" s="1"/>
      <c r="G38" s="1">
        <v>75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4"/>
      <c r="AK38" s="2"/>
      <c r="AL38" s="2"/>
      <c r="AM38" s="2"/>
    </row>
    <row r="39" spans="1:39" s="22" customFormat="1" ht="20.25" customHeight="1" x14ac:dyDescent="0.2">
      <c r="A39" s="72" t="s">
        <v>29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2"/>
      <c r="AL39" s="2"/>
      <c r="AM39" s="2"/>
    </row>
    <row r="40" spans="1:39" s="22" customFormat="1" ht="15" customHeight="1" x14ac:dyDescent="0.2">
      <c r="A40" s="75" t="s">
        <v>29</v>
      </c>
      <c r="B40" s="76"/>
      <c r="C40" s="77"/>
      <c r="D40" s="1"/>
      <c r="E40" s="1"/>
      <c r="F40" s="1"/>
      <c r="G40" s="1">
        <v>20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4"/>
      <c r="AK40" s="2"/>
      <c r="AL40" s="2"/>
      <c r="AM40" s="2"/>
    </row>
    <row r="41" spans="1:39" s="22" customFormat="1" ht="20.25" customHeight="1" x14ac:dyDescent="0.2">
      <c r="A41" s="72" t="s">
        <v>30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2"/>
      <c r="AL41" s="2"/>
      <c r="AM41" s="2"/>
    </row>
    <row r="42" spans="1:39" s="22" customFormat="1" ht="27.75" customHeight="1" x14ac:dyDescent="0.2">
      <c r="A42" s="75" t="s">
        <v>30</v>
      </c>
      <c r="B42" s="76"/>
      <c r="C42" s="77"/>
      <c r="D42" s="1"/>
      <c r="E42" s="1"/>
      <c r="F42" s="1"/>
      <c r="G42" s="1">
        <v>25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4"/>
      <c r="AK42" s="2"/>
      <c r="AL42" s="2"/>
      <c r="AM42" s="2"/>
    </row>
    <row r="43" spans="1:39" s="22" customFormat="1" ht="20.25" customHeight="1" x14ac:dyDescent="0.2">
      <c r="A43" s="72" t="s">
        <v>31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2"/>
      <c r="AL43" s="2"/>
      <c r="AM43" s="2"/>
    </row>
    <row r="44" spans="1:39" s="22" customFormat="1" ht="27.75" customHeight="1" x14ac:dyDescent="0.2">
      <c r="A44" s="75" t="s">
        <v>31</v>
      </c>
      <c r="B44" s="76"/>
      <c r="C44" s="77"/>
      <c r="D44" s="1"/>
      <c r="E44" s="1"/>
      <c r="F44" s="1"/>
      <c r="G44" s="1">
        <v>20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4"/>
      <c r="AK44" s="2"/>
      <c r="AL44" s="2"/>
      <c r="AM44" s="2"/>
    </row>
    <row r="45" spans="1:39" s="22" customFormat="1" ht="21.75" customHeight="1" x14ac:dyDescent="0.2">
      <c r="A45" s="83" t="s">
        <v>3</v>
      </c>
      <c r="B45" s="83"/>
      <c r="C45" s="83"/>
      <c r="D45" s="9">
        <f>D16+D20+D24+D28+D30+D32+D34+D18</f>
        <v>300</v>
      </c>
      <c r="E45" s="9">
        <f>E16+E20+E24+E28+E30+E32+E34+E18</f>
        <v>33</v>
      </c>
      <c r="F45" s="9">
        <f>F16+F20+F24+F28+F30+F32+F34+F18</f>
        <v>38</v>
      </c>
      <c r="G45" s="9">
        <f>G38+G36+G34+G32+G30+G28+G24+G20+G16+G18+G40+G42+G44</f>
        <v>560</v>
      </c>
      <c r="H45" s="9">
        <f>H16+H18+H20+H24+H28+H30+H32+H34</f>
        <v>288</v>
      </c>
      <c r="I45" s="9">
        <f>I16+I18+I20+I24+I28+I30+I32+I34</f>
        <v>4</v>
      </c>
      <c r="J45" s="9">
        <f>J16+J18+J20+J24+J28+J30+J32+J34</f>
        <v>1</v>
      </c>
      <c r="K45" s="9"/>
      <c r="L45" s="9"/>
      <c r="M45" s="9">
        <f>M16+M18+M20+M24+M28+M30+M32+M34</f>
        <v>7</v>
      </c>
      <c r="N45" s="9"/>
      <c r="O45" s="9"/>
      <c r="P45" s="9">
        <f>Q45+T45+W45</f>
        <v>300</v>
      </c>
      <c r="Q45" s="9">
        <f>Q16+Q18+Q20+Q24+Q28+Q32+Q34+Q30</f>
        <v>62</v>
      </c>
      <c r="R45" s="9">
        <f t="shared" ref="R45:U45" si="5">R16+R18+R20+R24+R28+R32+R34+R30</f>
        <v>54</v>
      </c>
      <c r="S45" s="9">
        <f t="shared" si="5"/>
        <v>8</v>
      </c>
      <c r="T45" s="9">
        <f t="shared" si="5"/>
        <v>235</v>
      </c>
      <c r="U45" s="9">
        <f t="shared" si="5"/>
        <v>108</v>
      </c>
      <c r="V45" s="9">
        <f>V16+V18+V20+V24+V28+V32+V34+V30</f>
        <v>127</v>
      </c>
      <c r="W45" s="9">
        <f t="shared" ref="W45:AE45" si="6">W16+W18+W20+W24+W28+W32+W34+W30</f>
        <v>3</v>
      </c>
      <c r="X45" s="9">
        <f t="shared" si="6"/>
        <v>0</v>
      </c>
      <c r="Y45" s="9">
        <f t="shared" si="6"/>
        <v>2</v>
      </c>
      <c r="Z45" s="9">
        <f t="shared" si="6"/>
        <v>4</v>
      </c>
      <c r="AA45" s="9">
        <f t="shared" si="6"/>
        <v>0</v>
      </c>
      <c r="AB45" s="9">
        <f t="shared" si="6"/>
        <v>0</v>
      </c>
      <c r="AC45" s="9"/>
      <c r="AD45" s="9">
        <f t="shared" si="6"/>
        <v>1</v>
      </c>
      <c r="AE45" s="9">
        <f t="shared" si="6"/>
        <v>4</v>
      </c>
      <c r="AF45" s="9">
        <f>AF44+AF42+AF40+AF38+AF36+AF34+AF32+AF30+AF28+AF24+AF20+AF18+AF16</f>
        <v>297.25</v>
      </c>
      <c r="AG45" s="9"/>
      <c r="AH45" s="9">
        <f>AH44+AH42+AH40+AH38+AH36+AH34+AH32+AH30+AH28+AH24+AH20+AH18+AH16</f>
        <v>67</v>
      </c>
      <c r="AI45" s="9">
        <f>AI44+AI42+AI40+AI38+AI36+AI34+AI32+AI30+AI28+AI24+AI20+AI18+AI16</f>
        <v>3</v>
      </c>
      <c r="AJ45" s="10">
        <f>AJ44+AJ42+AJ40+AJ38+AJ36+AJ34+AJ32+AJ30+AJ28+AJ24+AJ20+AJ18+AJ16</f>
        <v>219</v>
      </c>
      <c r="AK45" s="2"/>
      <c r="AL45" s="2"/>
      <c r="AM45" s="2"/>
    </row>
    <row r="46" spans="1:39" s="12" customFormat="1" ht="19.5" hidden="1" customHeight="1" x14ac:dyDescent="0.2">
      <c r="A46" s="3"/>
      <c r="B46" s="3"/>
      <c r="C46" s="3"/>
      <c r="D46" s="3">
        <f>H45+I45+J45+M45</f>
        <v>300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f>R45+U45+V45+W45</f>
        <v>292</v>
      </c>
      <c r="P46" s="3"/>
      <c r="Q46" s="3"/>
      <c r="R46" s="3"/>
      <c r="S46" s="3"/>
      <c r="T46" s="3"/>
      <c r="U46" s="3">
        <f>U45+V45</f>
        <v>235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9" s="12" customFormat="1" ht="9.75" hidden="1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 t="s">
        <v>57</v>
      </c>
      <c r="Z47" s="3">
        <f>Y45+AC45+AH45</f>
        <v>69</v>
      </c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9" s="12" customFormat="1" ht="0.75" hidden="1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s="12" customFormat="1" hidden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s="12" customFormat="1" hidden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 t="s">
        <v>58</v>
      </c>
      <c r="Z50" s="3">
        <f>Z45+AE45+AJ45</f>
        <v>227</v>
      </c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s="12" customFormat="1" hidden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 t="s">
        <v>59</v>
      </c>
      <c r="Z51" s="3">
        <f>AB45+AI45+AD45</f>
        <v>4</v>
      </c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s="12" customFormat="1" hidden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>SUM(Z47:Z51)</f>
        <v>300</v>
      </c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idden="1" x14ac:dyDescent="0.2"/>
    <row r="54" spans="1:36" hidden="1" x14ac:dyDescent="0.2">
      <c r="P54" s="3" t="s">
        <v>54</v>
      </c>
      <c r="Q54" s="3">
        <v>62</v>
      </c>
    </row>
    <row r="55" spans="1:36" hidden="1" x14ac:dyDescent="0.2">
      <c r="P55" s="3" t="s">
        <v>55</v>
      </c>
      <c r="Q55" s="3">
        <v>235</v>
      </c>
    </row>
    <row r="56" spans="1:36" hidden="1" x14ac:dyDescent="0.2">
      <c r="P56" s="3" t="s">
        <v>56</v>
      </c>
      <c r="Q56" s="3">
        <v>3</v>
      </c>
    </row>
    <row r="57" spans="1:36" hidden="1" x14ac:dyDescent="0.2">
      <c r="Q57" s="3">
        <f>SUM(Q54:Q56)</f>
        <v>300</v>
      </c>
    </row>
    <row r="58" spans="1:36" hidden="1" x14ac:dyDescent="0.2"/>
  </sheetData>
  <sheetProtection formatCells="0" formatColumns="0" formatRows="0" insertColumns="0" insertRows="0" insertHyperlinks="0" deleteColumns="0" deleteRows="0" sort="0" autoFilter="0" pivotTables="0"/>
  <mergeCells count="82">
    <mergeCell ref="A45:C45"/>
    <mergeCell ref="A32:C32"/>
    <mergeCell ref="A34:C34"/>
    <mergeCell ref="A30:C30"/>
    <mergeCell ref="A28:C28"/>
    <mergeCell ref="A36:C36"/>
    <mergeCell ref="A33:AJ33"/>
    <mergeCell ref="A29:AJ29"/>
    <mergeCell ref="A42:C42"/>
    <mergeCell ref="A38:C38"/>
    <mergeCell ref="A44:C44"/>
    <mergeCell ref="A35:AJ35"/>
    <mergeCell ref="Q3:S3"/>
    <mergeCell ref="Q4:Q6"/>
    <mergeCell ref="A12:C12"/>
    <mergeCell ref="A7:AJ7"/>
    <mergeCell ref="F5:F6"/>
    <mergeCell ref="A10:C10"/>
    <mergeCell ref="A9:C9"/>
    <mergeCell ref="D5:D6"/>
    <mergeCell ref="A2:C6"/>
    <mergeCell ref="G5:G6"/>
    <mergeCell ref="N5:N6"/>
    <mergeCell ref="X2:AJ2"/>
    <mergeCell ref="AB4:AB6"/>
    <mergeCell ref="AG4:AG6"/>
    <mergeCell ref="A43:AJ43"/>
    <mergeCell ref="A19:AJ19"/>
    <mergeCell ref="A24:C24"/>
    <mergeCell ref="A20:C20"/>
    <mergeCell ref="A31:AJ31"/>
    <mergeCell ref="A23:C23"/>
    <mergeCell ref="A21:AJ21"/>
    <mergeCell ref="A27:AJ27"/>
    <mergeCell ref="A22:C22"/>
    <mergeCell ref="A37:AJ37"/>
    <mergeCell ref="A40:C40"/>
    <mergeCell ref="A41:AJ41"/>
    <mergeCell ref="A39:AJ39"/>
    <mergeCell ref="X3:Z3"/>
    <mergeCell ref="X4:X6"/>
    <mergeCell ref="S4:S6"/>
    <mergeCell ref="R4:R6"/>
    <mergeCell ref="A17:AJ17"/>
    <mergeCell ref="O5:O6"/>
    <mergeCell ref="V4:V6"/>
    <mergeCell ref="U4:U6"/>
    <mergeCell ref="AD4:AD6"/>
    <mergeCell ref="E5:E6"/>
    <mergeCell ref="D2:G4"/>
    <mergeCell ref="A11:C11"/>
    <mergeCell ref="W3:W6"/>
    <mergeCell ref="J5:J6"/>
    <mergeCell ref="Y4:Y6"/>
    <mergeCell ref="Z4:Z6"/>
    <mergeCell ref="A18:C18"/>
    <mergeCell ref="A16:C16"/>
    <mergeCell ref="A13:C13"/>
    <mergeCell ref="M5:M6"/>
    <mergeCell ref="I5:I6"/>
    <mergeCell ref="A15:C15"/>
    <mergeCell ref="K5:K6"/>
    <mergeCell ref="L5:L6"/>
    <mergeCell ref="A14:C14"/>
    <mergeCell ref="H5:H6"/>
    <mergeCell ref="A8:C8"/>
    <mergeCell ref="Q2:W2"/>
    <mergeCell ref="T4:T6"/>
    <mergeCell ref="T3:V3"/>
    <mergeCell ref="AK2:AM2"/>
    <mergeCell ref="A1:AM1"/>
    <mergeCell ref="AF4:AF6"/>
    <mergeCell ref="AH4:AH6"/>
    <mergeCell ref="AI4:AI6"/>
    <mergeCell ref="AJ4:AJ6"/>
    <mergeCell ref="AF3:AJ3"/>
    <mergeCell ref="H2:O4"/>
    <mergeCell ref="AA3:AE3"/>
    <mergeCell ref="AA4:AA6"/>
    <mergeCell ref="AC4:AC6"/>
    <mergeCell ref="AE4:AE6"/>
    <mergeCell ref="P2:P6"/>
  </mergeCells>
  <phoneticPr fontId="1" type="noConversion"/>
  <pageMargins left="0.7" right="0.7" top="0.75" bottom="0.75" header="0.3" footer="0.3"/>
  <pageSetup paperSize="9" scale="42" orientation="landscape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ЗАОЧКА</vt:lpstr>
      <vt:lpstr>ЗАОЧКА!Область_печати</vt:lpstr>
    </vt:vector>
  </TitlesOfParts>
  <Company>Организация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Алеев Фарид Талгатович</cp:lastModifiedBy>
  <cp:lastPrinted>2015-10-05T09:18:20Z</cp:lastPrinted>
  <dcterms:created xsi:type="dcterms:W3CDTF">2010-06-04T06:42:46Z</dcterms:created>
  <dcterms:modified xsi:type="dcterms:W3CDTF">2015-11-16T12:35:20Z</dcterms:modified>
</cp:coreProperties>
</file>